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arnet-my.sharepoint.com/personal/kristina_stajdohar-prajdic_skole_hr/Documents/RAČUNOVODSTVO/TRANSPARENTNOST/"/>
    </mc:Choice>
  </mc:AlternateContent>
  <xr:revisionPtr revIDLastSave="0" documentId="8_{EBAB7A8D-8664-4305-AEC9-F30A44A08B01}" xr6:coauthVersionLast="47" xr6:coauthVersionMax="47" xr10:uidLastSave="{00000000-0000-0000-0000-000000000000}"/>
  <bookViews>
    <workbookView xWindow="-120" yWindow="-120" windowWidth="29040" windowHeight="15720" xr2:uid="{C4045592-ABA0-4548-886E-01DADA5CA9AA}"/>
  </bookViews>
  <sheets>
    <sheet name="01-202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7" i="1" l="1"/>
  <c r="D66" i="1"/>
  <c r="D51" i="1"/>
  <c r="D20" i="1"/>
  <c r="D17" i="1"/>
  <c r="D65" i="1"/>
  <c r="D54" i="1"/>
  <c r="D43" i="1"/>
  <c r="D36" i="1"/>
  <c r="D24" i="1"/>
  <c r="D11" i="1"/>
  <c r="D12" i="1" s="1"/>
  <c r="D15" i="1"/>
  <c r="D16" i="1" s="1"/>
  <c r="D40" i="1"/>
  <c r="D56" i="1"/>
  <c r="D25" i="1"/>
  <c r="D30" i="1"/>
  <c r="D31" i="1"/>
  <c r="D29" i="1"/>
  <c r="D26" i="1"/>
  <c r="D32" i="1"/>
  <c r="D28" i="1"/>
  <c r="D27" i="1"/>
  <c r="D18" i="1"/>
  <c r="D14" i="1"/>
  <c r="D63" i="1"/>
  <c r="D61" i="1"/>
  <c r="D59" i="1"/>
  <c r="D48" i="1"/>
  <c r="D46" i="1"/>
  <c r="D38" i="1"/>
  <c r="D33" i="1" l="1"/>
  <c r="D19" i="1"/>
</calcChain>
</file>

<file path=xl/sharedStrings.xml><?xml version="1.0" encoding="utf-8"?>
<sst xmlns="http://schemas.openxmlformats.org/spreadsheetml/2006/main" count="139" uniqueCount="96">
  <si>
    <t>NAZIV PRIMATELJA</t>
  </si>
  <si>
    <t>OIB</t>
  </si>
  <si>
    <t>SJEDIŠTE PRIMATELJA</t>
  </si>
  <si>
    <t>NAČIN OBJAVE ISPLAĆENOG IZNOSA</t>
  </si>
  <si>
    <t>VRSTA RASHODA I IZDATAKA</t>
  </si>
  <si>
    <t>INFORMACIJE O TROŠENJU SREDSTAVA ZA SIJEČANJ 2024. GODINE</t>
  </si>
  <si>
    <t>SISAK</t>
  </si>
  <si>
    <t>3431 Bankarske usluge</t>
  </si>
  <si>
    <t>HRVATSKA POŠTA</t>
  </si>
  <si>
    <t>HRVATSKI TELEKOM</t>
  </si>
  <si>
    <t>ZAGREB</t>
  </si>
  <si>
    <t>HEP-OPSKBA D.O.O.</t>
  </si>
  <si>
    <t>TOOLS4SCHOOLS</t>
  </si>
  <si>
    <t>KTC D.O.</t>
  </si>
  <si>
    <t>ZAPOSLENICI</t>
  </si>
  <si>
    <t>3121 Ostali rashodi za zaposlene</t>
  </si>
  <si>
    <t>3111 Plaće za redovan rad</t>
  </si>
  <si>
    <t>3132 Doprinosi za  obvezno ZO</t>
  </si>
  <si>
    <t>UKUPNO:</t>
  </si>
  <si>
    <t>3232 Usluge tek.i inv.održavanja</t>
  </si>
  <si>
    <t>3231 Usluge telefona, pošte i prijevoza</t>
  </si>
  <si>
    <t>3234 Komunalne usluge</t>
  </si>
  <si>
    <t>3223 Energija</t>
  </si>
  <si>
    <t>3293 Reprezetacija</t>
  </si>
  <si>
    <t>3221 Uredski materijal</t>
  </si>
  <si>
    <t>3222 Materijal i sirovine</t>
  </si>
  <si>
    <t>4221 Uredska oprema i namještaj</t>
  </si>
  <si>
    <t>3221 Ukupno</t>
  </si>
  <si>
    <t>3222 Ukupno</t>
  </si>
  <si>
    <t>3223 Ukupno</t>
  </si>
  <si>
    <t>3231 Ukupno</t>
  </si>
  <si>
    <t>3232 Ukupno</t>
  </si>
  <si>
    <t>3234 Ukupno</t>
  </si>
  <si>
    <t>3293 Ukupno</t>
  </si>
  <si>
    <t>3431 Ukupno</t>
  </si>
  <si>
    <t>4221 Ukupno</t>
  </si>
  <si>
    <t>3111 Ukupno</t>
  </si>
  <si>
    <t>3121 Ukupno</t>
  </si>
  <si>
    <t>3132 Ukupno</t>
  </si>
  <si>
    <t>SVEUKUPNO ZA SIJEČANJ 2024. GODINE</t>
  </si>
  <si>
    <t>I. OSNOVNA ŠKOLA PETRINJA</t>
  </si>
  <si>
    <t>Adresa: Mije Srnaka 1</t>
  </si>
  <si>
    <t>Poštanski broj i grad: 44250 Petrinja</t>
  </si>
  <si>
    <t>Kontakt: 091/367-2475</t>
  </si>
  <si>
    <t>E-pošta: ured@os-prva-petrinja.skole.hr</t>
  </si>
  <si>
    <t>IBAN: HR9624070001188012906</t>
  </si>
  <si>
    <t>OIB: 74073235052</t>
  </si>
  <si>
    <t>3212 Ukupno</t>
  </si>
  <si>
    <t>3212 Naknada za prijevoz, za rad na terenui odvojeni život</t>
  </si>
  <si>
    <t>3238 Ukupno</t>
  </si>
  <si>
    <t>3238 Računalne usluge</t>
  </si>
  <si>
    <t>KNJIGOVODSTVENI SERVIS I KNJIŽARA ŠUŠNJIĆ</t>
  </si>
  <si>
    <t>PETRINJA</t>
  </si>
  <si>
    <t>INA</t>
  </si>
  <si>
    <t>ZAGREBAČKE PEKARE KLARA</t>
  </si>
  <si>
    <t>PEKARA EDI</t>
  </si>
  <si>
    <t>GAVRILOVIĆ D.O.O.</t>
  </si>
  <si>
    <t>VINDIJA D.D.</t>
  </si>
  <si>
    <t>NEW MIP D.O.O.</t>
  </si>
  <si>
    <t>DUKAT D.D.</t>
  </si>
  <si>
    <t>LEDO PLUS</t>
  </si>
  <si>
    <t xml:space="preserve">3227 Ukupno </t>
  </si>
  <si>
    <t>3227 Službena, radna i zaštitna odjeća i obuća</t>
  </si>
  <si>
    <t>KOMUNALAC PETRINJA D.O.O.</t>
  </si>
  <si>
    <t>KLOBUK</t>
  </si>
  <si>
    <t>AUTOSERVIS DUMBOVIĆ</t>
  </si>
  <si>
    <t>VARAŽDIN</t>
  </si>
  <si>
    <t xml:space="preserve">3239 Ostali nespomenute usluge </t>
  </si>
  <si>
    <t>GOGA OBRT ZA TRGOVINU</t>
  </si>
  <si>
    <t>FINA-FINANCIJSKA AGENCIJA</t>
  </si>
  <si>
    <t>3239 Ukupno</t>
  </si>
  <si>
    <t>3295 Pristojbe i naknade</t>
  </si>
  <si>
    <t>HRT-HRVATSKA RADIOTELEVIZIJA</t>
  </si>
  <si>
    <t>3295 Ukupno</t>
  </si>
  <si>
    <t>EKUPI D.O.O.</t>
  </si>
  <si>
    <t>3225 Ukupno</t>
  </si>
  <si>
    <t>3225 Sitni inventar i auto gume</t>
  </si>
  <si>
    <t>EZERKA OPREMA D.O.O.</t>
  </si>
  <si>
    <t>SVEŽANJ</t>
  </si>
  <si>
    <t>GORNJI STUPNIK</t>
  </si>
  <si>
    <t>SB COMMERCE D.O.O.</t>
  </si>
  <si>
    <t>E PLUS D.O.O.</t>
  </si>
  <si>
    <t>OTP BANKA D.D.</t>
  </si>
  <si>
    <t>SPLIT</t>
  </si>
  <si>
    <t>KRIŽEVCI</t>
  </si>
  <si>
    <t>KRIVODOL</t>
  </si>
  <si>
    <t>07335232666</t>
  </si>
  <si>
    <t>KONTROL BIRO D.O.O.</t>
  </si>
  <si>
    <t>TBD PROMET D.O.O.</t>
  </si>
  <si>
    <t>07179054100</t>
  </si>
  <si>
    <t>VIROVITICA</t>
  </si>
  <si>
    <t>BUZIN</t>
  </si>
  <si>
    <t>4223 Ukupno</t>
  </si>
  <si>
    <t>4223 Uređaji, strojevi i oprema za ostale namjene</t>
  </si>
  <si>
    <t>Web: https://1os-petrinja.hr/</t>
  </si>
  <si>
    <t>PRIMA REFIL d.o.o.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</si>
</sst>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€-1]_-;\-* #,##0.00\ [$€-1]_-;_-* &quot;-&quot;??\ [$€-1]_-;_-@_-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color rgb="FF3F3F3F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28">
    <xf numFmtId="0" fontId="0" fillId="0" borderId="0" xfId="0"/>
    <xf numFmtId="0" fontId="7" fillId="4" borderId="1" xfId="1" applyFont="1" applyFill="1"/>
    <xf numFmtId="0" fontId="7" fillId="4" borderId="1" xfId="1" applyFont="1" applyFill="1" applyAlignment="1">
      <alignment horizontal="center"/>
    </xf>
    <xf numFmtId="164" fontId="7" fillId="4" borderId="1" xfId="1" applyNumberFormat="1" applyFont="1" applyFill="1"/>
    <xf numFmtId="0" fontId="7" fillId="4" borderId="1" xfId="1" applyFont="1" applyFill="1" applyAlignment="1">
      <alignment wrapText="1"/>
    </xf>
    <xf numFmtId="0" fontId="7" fillId="4" borderId="1" xfId="1" applyNumberFormat="1" applyFont="1" applyFill="1" applyAlignment="1">
      <alignment horizontal="center"/>
    </xf>
    <xf numFmtId="0" fontId="2" fillId="0" borderId="0" xfId="0" applyFont="1"/>
    <xf numFmtId="0" fontId="5" fillId="5" borderId="1" xfId="1" applyFont="1" applyFill="1" applyAlignment="1">
      <alignment wrapText="1"/>
    </xf>
    <xf numFmtId="0" fontId="5" fillId="5" borderId="1" xfId="1" applyFont="1" applyFill="1"/>
    <xf numFmtId="164" fontId="5" fillId="5" borderId="1" xfId="1" applyNumberFormat="1" applyFont="1" applyFill="1"/>
    <xf numFmtId="0" fontId="5" fillId="6" borderId="1" xfId="1" applyFont="1" applyFill="1"/>
    <xf numFmtId="0" fontId="5" fillId="6" borderId="1" xfId="1" applyFont="1" applyFill="1" applyAlignment="1">
      <alignment horizontal="center"/>
    </xf>
    <xf numFmtId="164" fontId="5" fillId="6" borderId="1" xfId="1" applyNumberFormat="1" applyFont="1" applyFill="1"/>
    <xf numFmtId="0" fontId="5" fillId="3" borderId="1" xfId="1" applyFont="1" applyFill="1" applyAlignment="1">
      <alignment horizontal="center" vertical="center"/>
    </xf>
    <xf numFmtId="0" fontId="5" fillId="3" borderId="1" xfId="1" applyFont="1" applyFill="1" applyAlignment="1">
      <alignment horizontal="center" vertical="center" wrapText="1"/>
    </xf>
    <xf numFmtId="0" fontId="5" fillId="7" borderId="1" xfId="1" applyFont="1" applyFill="1" applyAlignment="1">
      <alignment horizontal="center"/>
    </xf>
    <xf numFmtId="0" fontId="5" fillId="7" borderId="1" xfId="1" applyFont="1" applyFill="1"/>
    <xf numFmtId="164" fontId="5" fillId="7" borderId="1" xfId="1" applyNumberFormat="1" applyFont="1" applyFill="1"/>
    <xf numFmtId="0" fontId="7" fillId="0" borderId="1" xfId="1" applyFont="1" applyFill="1"/>
    <xf numFmtId="0" fontId="7" fillId="0" borderId="1" xfId="1" applyFont="1" applyFill="1" applyAlignment="1">
      <alignment horizontal="center"/>
    </xf>
    <xf numFmtId="164" fontId="7" fillId="0" borderId="1" xfId="1" applyNumberFormat="1" applyFont="1" applyFill="1"/>
    <xf numFmtId="49" fontId="7" fillId="4" borderId="1" xfId="1" applyNumberFormat="1" applyFont="1" applyFill="1" applyAlignment="1">
      <alignment horizontal="center"/>
    </xf>
    <xf numFmtId="49" fontId="7" fillId="0" borderId="1" xfId="1" applyNumberFormat="1" applyFont="1" applyFill="1" applyAlignment="1">
      <alignment horizontal="center"/>
    </xf>
    <xf numFmtId="0" fontId="3" fillId="7" borderId="1" xfId="1" applyFont="1" applyFill="1" applyAlignment="1">
      <alignment horizontal="center"/>
    </xf>
    <xf numFmtId="0" fontId="4" fillId="7" borderId="1" xfId="1" applyFont="1" applyFill="1" applyAlignment="1">
      <alignment horizontal="center"/>
    </xf>
    <xf numFmtId="0" fontId="6" fillId="4" borderId="2" xfId="1" applyFont="1" applyFill="1" applyBorder="1" applyAlignment="1">
      <alignment horizontal="center"/>
    </xf>
    <xf numFmtId="0" fontId="6" fillId="4" borderId="3" xfId="1" applyFont="1" applyFill="1" applyBorder="1" applyAlignment="1">
      <alignment horizontal="center"/>
    </xf>
    <xf numFmtId="0" fontId="6" fillId="4" borderId="4" xfId="1" applyFont="1" applyFill="1" applyBorder="1" applyAlignment="1">
      <alignment horizontal="center"/>
    </xf>
  </cellXfs>
  <cellStyles count="2">
    <cellStyle name="Izlaz" xfId="1" builtinId="21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4A271B-0711-47B9-A934-EE6F1BA30536}">
  <dimension ref="A1:H88"/>
  <sheetViews>
    <sheetView tabSelected="1" workbookViewId="0">
      <selection activeCell="E78" sqref="E78"/>
    </sheetView>
  </sheetViews>
  <sheetFormatPr defaultRowHeight="15" x14ac:dyDescent="0.25"/>
  <cols>
    <col min="1" max="1" width="27" customWidth="1"/>
    <col min="2" max="2" width="15.5703125" customWidth="1"/>
    <col min="3" max="3" width="15.28515625" customWidth="1"/>
    <col min="4" max="4" width="15.140625" customWidth="1"/>
    <col min="5" max="5" width="51.5703125" customWidth="1"/>
  </cols>
  <sheetData>
    <row r="1" spans="1:5" ht="26.25" x14ac:dyDescent="0.4">
      <c r="A1" s="23" t="s">
        <v>40</v>
      </c>
      <c r="B1" s="23"/>
      <c r="C1" s="23"/>
      <c r="D1" s="23"/>
      <c r="E1" s="23"/>
    </row>
    <row r="2" spans="1:5" ht="15.75" x14ac:dyDescent="0.25">
      <c r="A2" s="25" t="s">
        <v>41</v>
      </c>
      <c r="B2" s="26"/>
      <c r="C2" s="26"/>
      <c r="D2" s="26"/>
      <c r="E2" s="27"/>
    </row>
    <row r="3" spans="1:5" ht="15.75" x14ac:dyDescent="0.25">
      <c r="A3" s="25" t="s">
        <v>42</v>
      </c>
      <c r="B3" s="26"/>
      <c r="C3" s="26"/>
      <c r="D3" s="26"/>
      <c r="E3" s="27"/>
    </row>
    <row r="4" spans="1:5" ht="15.75" x14ac:dyDescent="0.25">
      <c r="A4" s="25" t="s">
        <v>43</v>
      </c>
      <c r="B4" s="26"/>
      <c r="C4" s="26"/>
      <c r="D4" s="26"/>
      <c r="E4" s="27"/>
    </row>
    <row r="5" spans="1:5" ht="15.75" x14ac:dyDescent="0.25">
      <c r="A5" s="25" t="s">
        <v>44</v>
      </c>
      <c r="B5" s="26"/>
      <c r="C5" s="26"/>
      <c r="D5" s="26"/>
      <c r="E5" s="27"/>
    </row>
    <row r="6" spans="1:5" ht="15.75" x14ac:dyDescent="0.25">
      <c r="A6" s="25" t="s">
        <v>94</v>
      </c>
      <c r="B6" s="26"/>
      <c r="C6" s="26"/>
      <c r="D6" s="26"/>
      <c r="E6" s="27"/>
    </row>
    <row r="7" spans="1:5" ht="15.75" x14ac:dyDescent="0.25">
      <c r="A7" s="25" t="s">
        <v>46</v>
      </c>
      <c r="B7" s="26"/>
      <c r="C7" s="26"/>
      <c r="D7" s="26"/>
      <c r="E7" s="27"/>
    </row>
    <row r="8" spans="1:5" ht="15.75" x14ac:dyDescent="0.25">
      <c r="A8" s="25" t="s">
        <v>45</v>
      </c>
      <c r="B8" s="26"/>
      <c r="C8" s="26"/>
      <c r="D8" s="26"/>
      <c r="E8" s="27"/>
    </row>
    <row r="9" spans="1:5" ht="23.25" x14ac:dyDescent="0.35">
      <c r="A9" s="24" t="s">
        <v>5</v>
      </c>
      <c r="B9" s="24"/>
      <c r="C9" s="24"/>
      <c r="D9" s="24"/>
      <c r="E9" s="24"/>
    </row>
    <row r="10" spans="1:5" ht="45" x14ac:dyDescent="0.25">
      <c r="A10" s="13" t="s">
        <v>0</v>
      </c>
      <c r="B10" s="13" t="s">
        <v>1</v>
      </c>
      <c r="C10" s="14" t="s">
        <v>2</v>
      </c>
      <c r="D10" s="14" t="s">
        <v>3</v>
      </c>
      <c r="E10" s="13" t="s">
        <v>4</v>
      </c>
    </row>
    <row r="11" spans="1:5" x14ac:dyDescent="0.25">
      <c r="A11" s="1" t="s">
        <v>14</v>
      </c>
      <c r="B11" s="2"/>
      <c r="C11" s="2"/>
      <c r="D11" s="3">
        <f>2558.43+77732.52</f>
        <v>80290.95</v>
      </c>
      <c r="E11" s="1" t="s">
        <v>16</v>
      </c>
    </row>
    <row r="12" spans="1:5" x14ac:dyDescent="0.25">
      <c r="A12" s="10" t="s">
        <v>36</v>
      </c>
      <c r="B12" s="11"/>
      <c r="C12" s="11"/>
      <c r="D12" s="12">
        <f>SUM(D11)</f>
        <v>80290.95</v>
      </c>
      <c r="E12" s="10"/>
    </row>
    <row r="13" spans="1:5" x14ac:dyDescent="0.25">
      <c r="A13" s="1" t="s">
        <v>14</v>
      </c>
      <c r="B13" s="2"/>
      <c r="C13" s="2"/>
      <c r="D13" s="3">
        <v>845.25</v>
      </c>
      <c r="E13" s="1" t="s">
        <v>15</v>
      </c>
    </row>
    <row r="14" spans="1:5" x14ac:dyDescent="0.25">
      <c r="A14" s="10" t="s">
        <v>37</v>
      </c>
      <c r="B14" s="11"/>
      <c r="C14" s="11"/>
      <c r="D14" s="12">
        <f>SUM(D13)</f>
        <v>845.25</v>
      </c>
      <c r="E14" s="10"/>
    </row>
    <row r="15" spans="1:5" x14ac:dyDescent="0.25">
      <c r="A15" s="1" t="s">
        <v>14</v>
      </c>
      <c r="B15" s="2"/>
      <c r="C15" s="2"/>
      <c r="D15" s="3">
        <f>422.13+12642.06</f>
        <v>13064.189999999999</v>
      </c>
      <c r="E15" s="1" t="s">
        <v>17</v>
      </c>
    </row>
    <row r="16" spans="1:5" x14ac:dyDescent="0.25">
      <c r="A16" s="10" t="s">
        <v>38</v>
      </c>
      <c r="B16" s="11"/>
      <c r="C16" s="11"/>
      <c r="D16" s="12">
        <f>SUM(D15)</f>
        <v>13064.189999999999</v>
      </c>
      <c r="E16" s="10"/>
    </row>
    <row r="17" spans="1:5" x14ac:dyDescent="0.25">
      <c r="A17" s="1" t="s">
        <v>14</v>
      </c>
      <c r="B17" s="2"/>
      <c r="C17" s="2"/>
      <c r="D17" s="3">
        <f>177.02+1555.86</f>
        <v>1732.8799999999999</v>
      </c>
      <c r="E17" s="1" t="s">
        <v>48</v>
      </c>
    </row>
    <row r="18" spans="1:5" x14ac:dyDescent="0.25">
      <c r="A18" s="10" t="s">
        <v>47</v>
      </c>
      <c r="B18" s="11"/>
      <c r="C18" s="11"/>
      <c r="D18" s="12">
        <f>SUM(D17)</f>
        <v>1732.8799999999999</v>
      </c>
      <c r="E18" s="10"/>
    </row>
    <row r="19" spans="1:5" x14ac:dyDescent="0.25">
      <c r="A19" s="16" t="s">
        <v>18</v>
      </c>
      <c r="B19" s="15"/>
      <c r="C19" s="15"/>
      <c r="D19" s="17">
        <f>D12+D14+D16+D18</f>
        <v>95933.27</v>
      </c>
      <c r="E19" s="16"/>
    </row>
    <row r="20" spans="1:5" ht="30" x14ac:dyDescent="0.25">
      <c r="A20" s="4" t="s">
        <v>51</v>
      </c>
      <c r="B20" s="5">
        <v>41775987954</v>
      </c>
      <c r="C20" s="2" t="s">
        <v>52</v>
      </c>
      <c r="D20" s="3">
        <f>752.35+199.88+18.14</f>
        <v>970.37</v>
      </c>
      <c r="E20" s="1" t="s">
        <v>24</v>
      </c>
    </row>
    <row r="21" spans="1:5" x14ac:dyDescent="0.25">
      <c r="A21" s="1" t="s">
        <v>13</v>
      </c>
      <c r="B21" s="2">
        <v>95970838122</v>
      </c>
      <c r="C21" s="2" t="s">
        <v>84</v>
      </c>
      <c r="D21" s="3">
        <v>294.39999999999998</v>
      </c>
      <c r="E21" s="1" t="s">
        <v>24</v>
      </c>
    </row>
    <row r="22" spans="1:5" x14ac:dyDescent="0.25">
      <c r="A22" s="1" t="s">
        <v>74</v>
      </c>
      <c r="B22" s="2">
        <v>67567085531</v>
      </c>
      <c r="C22" s="2" t="s">
        <v>91</v>
      </c>
      <c r="D22" s="3">
        <v>276.36</v>
      </c>
      <c r="E22" s="1" t="s">
        <v>24</v>
      </c>
    </row>
    <row r="23" spans="1:5" x14ac:dyDescent="0.25">
      <c r="A23" s="1" t="s">
        <v>95</v>
      </c>
      <c r="B23" s="2">
        <v>90464311839</v>
      </c>
      <c r="C23" s="2" t="s">
        <v>90</v>
      </c>
      <c r="D23" s="3">
        <v>1012.04</v>
      </c>
      <c r="E23" s="1" t="s">
        <v>24</v>
      </c>
    </row>
    <row r="24" spans="1:5" x14ac:dyDescent="0.25">
      <c r="A24" s="10" t="s">
        <v>27</v>
      </c>
      <c r="B24" s="11"/>
      <c r="C24" s="11"/>
      <c r="D24" s="12">
        <f>SUM(D20:D23)</f>
        <v>2553.17</v>
      </c>
      <c r="E24" s="10"/>
    </row>
    <row r="25" spans="1:5" x14ac:dyDescent="0.25">
      <c r="A25" s="18" t="s">
        <v>54</v>
      </c>
      <c r="B25" s="19">
        <v>76842508189</v>
      </c>
      <c r="C25" s="19" t="s">
        <v>10</v>
      </c>
      <c r="D25" s="20">
        <f>734.34+397.67+138.53</f>
        <v>1270.54</v>
      </c>
      <c r="E25" s="1" t="s">
        <v>25</v>
      </c>
    </row>
    <row r="26" spans="1:5" x14ac:dyDescent="0.25">
      <c r="A26" s="18" t="s">
        <v>60</v>
      </c>
      <c r="B26" s="22" t="s">
        <v>89</v>
      </c>
      <c r="C26" s="19" t="s">
        <v>10</v>
      </c>
      <c r="D26" s="20">
        <f>112.75</f>
        <v>112.75</v>
      </c>
      <c r="E26" s="1" t="s">
        <v>25</v>
      </c>
    </row>
    <row r="27" spans="1:5" x14ac:dyDescent="0.25">
      <c r="A27" s="18" t="s">
        <v>55</v>
      </c>
      <c r="B27" s="19">
        <v>54229423265</v>
      </c>
      <c r="C27" s="19" t="s">
        <v>52</v>
      </c>
      <c r="D27" s="20">
        <f>653.79</f>
        <v>653.79</v>
      </c>
      <c r="E27" s="1" t="s">
        <v>25</v>
      </c>
    </row>
    <row r="28" spans="1:5" x14ac:dyDescent="0.25">
      <c r="A28" s="18" t="s">
        <v>56</v>
      </c>
      <c r="B28" s="19">
        <v>83570236060</v>
      </c>
      <c r="C28" s="19" t="s">
        <v>52</v>
      </c>
      <c r="D28" s="20">
        <f>84.5+65</f>
        <v>149.5</v>
      </c>
      <c r="E28" s="18" t="s">
        <v>25</v>
      </c>
    </row>
    <row r="29" spans="1:5" x14ac:dyDescent="0.25">
      <c r="A29" s="18" t="s">
        <v>57</v>
      </c>
      <c r="B29" s="19">
        <v>44138062462</v>
      </c>
      <c r="C29" s="19" t="s">
        <v>66</v>
      </c>
      <c r="D29" s="20">
        <f>342.87+270.36+163.5+520.14</f>
        <v>1296.8699999999999</v>
      </c>
      <c r="E29" s="18" t="s">
        <v>25</v>
      </c>
    </row>
    <row r="30" spans="1:5" x14ac:dyDescent="0.25">
      <c r="A30" s="1" t="s">
        <v>13</v>
      </c>
      <c r="B30" s="2">
        <v>95970838122</v>
      </c>
      <c r="C30" s="2" t="s">
        <v>6</v>
      </c>
      <c r="D30" s="20">
        <f>280.64+251.69+124.86</f>
        <v>657.18999999999994</v>
      </c>
      <c r="E30" s="18" t="s">
        <v>25</v>
      </c>
    </row>
    <row r="31" spans="1:5" x14ac:dyDescent="0.25">
      <c r="A31" s="1" t="s">
        <v>58</v>
      </c>
      <c r="B31" s="2">
        <v>22916544397</v>
      </c>
      <c r="C31" s="2" t="s">
        <v>6</v>
      </c>
      <c r="D31" s="3">
        <f>47.38+47.38+47.38</f>
        <v>142.14000000000001</v>
      </c>
      <c r="E31" s="1" t="s">
        <v>25</v>
      </c>
    </row>
    <row r="32" spans="1:5" x14ac:dyDescent="0.25">
      <c r="A32" s="1" t="s">
        <v>59</v>
      </c>
      <c r="B32" s="2">
        <v>25457712630</v>
      </c>
      <c r="C32" s="2" t="s">
        <v>10</v>
      </c>
      <c r="D32" s="3">
        <f>295.2+452.35+135.3</f>
        <v>882.84999999999991</v>
      </c>
      <c r="E32" s="1" t="s">
        <v>25</v>
      </c>
    </row>
    <row r="33" spans="1:5" x14ac:dyDescent="0.25">
      <c r="A33" s="10" t="s">
        <v>28</v>
      </c>
      <c r="B33" s="11"/>
      <c r="C33" s="11"/>
      <c r="D33" s="12">
        <f>SUM(D25:D32)</f>
        <v>5165.6299999999992</v>
      </c>
      <c r="E33" s="10"/>
    </row>
    <row r="34" spans="1:5" x14ac:dyDescent="0.25">
      <c r="A34" s="1" t="s">
        <v>53</v>
      </c>
      <c r="B34" s="2">
        <v>27759560625</v>
      </c>
      <c r="C34" s="2" t="s">
        <v>10</v>
      </c>
      <c r="D34" s="3">
        <v>81.56</v>
      </c>
      <c r="E34" s="1" t="s">
        <v>22</v>
      </c>
    </row>
    <row r="35" spans="1:5" x14ac:dyDescent="0.25">
      <c r="A35" s="1" t="s">
        <v>11</v>
      </c>
      <c r="B35" s="2">
        <v>63073332379</v>
      </c>
      <c r="C35" s="2" t="s">
        <v>10</v>
      </c>
      <c r="D35" s="3">
        <v>128.24</v>
      </c>
      <c r="E35" s="1" t="s">
        <v>22</v>
      </c>
    </row>
    <row r="36" spans="1:5" x14ac:dyDescent="0.25">
      <c r="A36" s="10" t="s">
        <v>29</v>
      </c>
      <c r="B36" s="11"/>
      <c r="C36" s="11"/>
      <c r="D36" s="12">
        <f>SUM(D34:D35)</f>
        <v>209.8</v>
      </c>
      <c r="E36" s="10"/>
    </row>
    <row r="37" spans="1:5" x14ac:dyDescent="0.25">
      <c r="A37" s="1" t="s">
        <v>77</v>
      </c>
      <c r="B37" s="2">
        <v>96169540207</v>
      </c>
      <c r="C37" s="2" t="s">
        <v>10</v>
      </c>
      <c r="D37" s="3">
        <v>84.15</v>
      </c>
      <c r="E37" s="1" t="s">
        <v>76</v>
      </c>
    </row>
    <row r="38" spans="1:5" x14ac:dyDescent="0.25">
      <c r="A38" s="10" t="s">
        <v>75</v>
      </c>
      <c r="B38" s="11"/>
      <c r="C38" s="11"/>
      <c r="D38" s="12">
        <f>SUM(D37:D37)</f>
        <v>84.15</v>
      </c>
      <c r="E38" s="10"/>
    </row>
    <row r="39" spans="1:5" x14ac:dyDescent="0.25">
      <c r="A39" s="18" t="s">
        <v>88</v>
      </c>
      <c r="B39" s="19">
        <v>51962683285</v>
      </c>
      <c r="C39" s="19" t="s">
        <v>6</v>
      </c>
      <c r="D39" s="20">
        <v>223.14</v>
      </c>
      <c r="E39" s="18" t="s">
        <v>62</v>
      </c>
    </row>
    <row r="40" spans="1:5" x14ac:dyDescent="0.25">
      <c r="A40" s="10" t="s">
        <v>61</v>
      </c>
      <c r="B40" s="11"/>
      <c r="C40" s="11"/>
      <c r="D40" s="12">
        <f>D39</f>
        <v>223.14</v>
      </c>
      <c r="E40" s="10"/>
    </row>
    <row r="41" spans="1:5" x14ac:dyDescent="0.25">
      <c r="A41" s="1" t="s">
        <v>8</v>
      </c>
      <c r="B41" s="2">
        <v>87311810356</v>
      </c>
      <c r="C41" s="2" t="s">
        <v>10</v>
      </c>
      <c r="D41" s="3">
        <v>24.28</v>
      </c>
      <c r="E41" s="1" t="s">
        <v>20</v>
      </c>
    </row>
    <row r="42" spans="1:5" x14ac:dyDescent="0.25">
      <c r="A42" s="1" t="s">
        <v>9</v>
      </c>
      <c r="B42" s="2">
        <v>81793146560</v>
      </c>
      <c r="C42" s="2" t="s">
        <v>10</v>
      </c>
      <c r="D42" s="3">
        <v>223.68</v>
      </c>
      <c r="E42" s="1" t="s">
        <v>20</v>
      </c>
    </row>
    <row r="43" spans="1:5" x14ac:dyDescent="0.25">
      <c r="A43" s="10" t="s">
        <v>30</v>
      </c>
      <c r="B43" s="11"/>
      <c r="C43" s="11"/>
      <c r="D43" s="12">
        <f>SUM(D41:D42)</f>
        <v>247.96</v>
      </c>
      <c r="E43" s="10"/>
    </row>
    <row r="44" spans="1:5" x14ac:dyDescent="0.25">
      <c r="A44" s="1" t="s">
        <v>65</v>
      </c>
      <c r="B44" s="2">
        <v>82480173339</v>
      </c>
      <c r="C44" s="2" t="s">
        <v>52</v>
      </c>
      <c r="D44" s="3">
        <v>122.95</v>
      </c>
      <c r="E44" s="1" t="s">
        <v>19</v>
      </c>
    </row>
    <row r="45" spans="1:5" x14ac:dyDescent="0.25">
      <c r="A45" s="4" t="s">
        <v>87</v>
      </c>
      <c r="B45" s="2">
        <v>80916616067</v>
      </c>
      <c r="C45" s="2" t="s">
        <v>10</v>
      </c>
      <c r="D45" s="3">
        <v>66.36</v>
      </c>
      <c r="E45" s="1" t="s">
        <v>19</v>
      </c>
    </row>
    <row r="46" spans="1:5" x14ac:dyDescent="0.25">
      <c r="A46" s="10" t="s">
        <v>31</v>
      </c>
      <c r="B46" s="11"/>
      <c r="C46" s="11"/>
      <c r="D46" s="12">
        <f>SUM(D44:D45)</f>
        <v>189.31</v>
      </c>
      <c r="E46" s="10"/>
    </row>
    <row r="47" spans="1:5" x14ac:dyDescent="0.25">
      <c r="A47" s="1" t="s">
        <v>63</v>
      </c>
      <c r="B47" s="2">
        <v>53696178845</v>
      </c>
      <c r="C47" s="2" t="s">
        <v>52</v>
      </c>
      <c r="D47" s="3">
        <v>211.84</v>
      </c>
      <c r="E47" s="1" t="s">
        <v>21</v>
      </c>
    </row>
    <row r="48" spans="1:5" x14ac:dyDescent="0.25">
      <c r="A48" s="10" t="s">
        <v>32</v>
      </c>
      <c r="B48" s="11"/>
      <c r="C48" s="11"/>
      <c r="D48" s="12">
        <f>SUM(D47:D47)</f>
        <v>211.84</v>
      </c>
      <c r="E48" s="10"/>
    </row>
    <row r="49" spans="1:5" x14ac:dyDescent="0.25">
      <c r="A49" s="1" t="s">
        <v>12</v>
      </c>
      <c r="B49" s="2">
        <v>17847110267</v>
      </c>
      <c r="C49" s="2" t="s">
        <v>10</v>
      </c>
      <c r="D49" s="3">
        <v>124.45</v>
      </c>
      <c r="E49" s="1" t="s">
        <v>50</v>
      </c>
    </row>
    <row r="50" spans="1:5" x14ac:dyDescent="0.25">
      <c r="A50" s="1" t="s">
        <v>69</v>
      </c>
      <c r="B50" s="2">
        <v>85821130368</v>
      </c>
      <c r="C50" s="2" t="s">
        <v>10</v>
      </c>
      <c r="D50" s="3">
        <v>1.66</v>
      </c>
      <c r="E50" s="1" t="s">
        <v>50</v>
      </c>
    </row>
    <row r="51" spans="1:5" x14ac:dyDescent="0.25">
      <c r="A51" s="10" t="s">
        <v>49</v>
      </c>
      <c r="B51" s="11"/>
      <c r="C51" s="11"/>
      <c r="D51" s="12">
        <f>D49+D50</f>
        <v>126.11</v>
      </c>
      <c r="E51" s="10"/>
    </row>
    <row r="52" spans="1:5" x14ac:dyDescent="0.25">
      <c r="A52" s="1" t="s">
        <v>68</v>
      </c>
      <c r="B52" s="21" t="s">
        <v>86</v>
      </c>
      <c r="C52" s="2" t="s">
        <v>52</v>
      </c>
      <c r="D52" s="3">
        <v>4</v>
      </c>
      <c r="E52" s="1" t="s">
        <v>67</v>
      </c>
    </row>
    <row r="53" spans="1:5" x14ac:dyDescent="0.25">
      <c r="A53" s="1" t="s">
        <v>78</v>
      </c>
      <c r="B53" s="2">
        <v>84456801514</v>
      </c>
      <c r="C53" s="2" t="s">
        <v>85</v>
      </c>
      <c r="D53" s="3">
        <v>100</v>
      </c>
      <c r="E53" s="1" t="s">
        <v>67</v>
      </c>
    </row>
    <row r="54" spans="1:5" x14ac:dyDescent="0.25">
      <c r="A54" s="10" t="s">
        <v>70</v>
      </c>
      <c r="B54" s="11"/>
      <c r="C54" s="11"/>
      <c r="D54" s="12">
        <f>SUM(D52:D53)</f>
        <v>104</v>
      </c>
      <c r="E54" s="10"/>
    </row>
    <row r="55" spans="1:5" ht="30" x14ac:dyDescent="0.25">
      <c r="A55" s="4" t="s">
        <v>72</v>
      </c>
      <c r="B55" s="2">
        <v>68419124305</v>
      </c>
      <c r="C55" s="2" t="s">
        <v>10</v>
      </c>
      <c r="D55" s="3">
        <v>21.24</v>
      </c>
      <c r="E55" s="1" t="s">
        <v>71</v>
      </c>
    </row>
    <row r="56" spans="1:5" x14ac:dyDescent="0.25">
      <c r="A56" s="10" t="s">
        <v>73</v>
      </c>
      <c r="B56" s="11"/>
      <c r="C56" s="11"/>
      <c r="D56" s="12">
        <f>SUM(D55)</f>
        <v>21.24</v>
      </c>
      <c r="E56" s="10"/>
    </row>
    <row r="57" spans="1:5" x14ac:dyDescent="0.25">
      <c r="A57" s="1" t="s">
        <v>64</v>
      </c>
      <c r="B57" s="2">
        <v>24970517719</v>
      </c>
      <c r="C57" s="2" t="s">
        <v>52</v>
      </c>
      <c r="D57" s="3">
        <v>53.4</v>
      </c>
      <c r="E57" s="1" t="s">
        <v>23</v>
      </c>
    </row>
    <row r="58" spans="1:5" x14ac:dyDescent="0.25">
      <c r="A58" s="1" t="s">
        <v>13</v>
      </c>
      <c r="B58" s="2">
        <v>95970838122</v>
      </c>
      <c r="C58" s="2" t="s">
        <v>84</v>
      </c>
      <c r="D58" s="3">
        <v>131.03</v>
      </c>
      <c r="E58" s="1" t="s">
        <v>23</v>
      </c>
    </row>
    <row r="59" spans="1:5" x14ac:dyDescent="0.25">
      <c r="A59" s="10" t="s">
        <v>33</v>
      </c>
      <c r="B59" s="11"/>
      <c r="C59" s="11"/>
      <c r="D59" s="12">
        <f>SUM(D57:D58)</f>
        <v>184.43</v>
      </c>
      <c r="E59" s="10"/>
    </row>
    <row r="60" spans="1:5" x14ac:dyDescent="0.25">
      <c r="A60" s="18" t="s">
        <v>82</v>
      </c>
      <c r="B60" s="2">
        <v>52508873833</v>
      </c>
      <c r="C60" s="2" t="s">
        <v>83</v>
      </c>
      <c r="D60" s="3">
        <v>67.73</v>
      </c>
      <c r="E60" s="1" t="s">
        <v>7</v>
      </c>
    </row>
    <row r="61" spans="1:5" x14ac:dyDescent="0.25">
      <c r="A61" s="10" t="s">
        <v>34</v>
      </c>
      <c r="B61" s="11"/>
      <c r="C61" s="11"/>
      <c r="D61" s="12">
        <f>SUM(D60:D60)</f>
        <v>67.73</v>
      </c>
      <c r="E61" s="10"/>
    </row>
    <row r="62" spans="1:5" x14ac:dyDescent="0.25">
      <c r="A62" s="18" t="s">
        <v>80</v>
      </c>
      <c r="B62" s="2">
        <v>99626319363</v>
      </c>
      <c r="C62" s="2" t="s">
        <v>10</v>
      </c>
      <c r="D62" s="3">
        <v>22630</v>
      </c>
      <c r="E62" s="1" t="s">
        <v>26</v>
      </c>
    </row>
    <row r="63" spans="1:5" x14ac:dyDescent="0.25">
      <c r="A63" s="10" t="s">
        <v>35</v>
      </c>
      <c r="B63" s="11"/>
      <c r="C63" s="11"/>
      <c r="D63" s="12">
        <f>SUM(D62:D62)</f>
        <v>22630</v>
      </c>
      <c r="E63" s="10"/>
    </row>
    <row r="64" spans="1:5" x14ac:dyDescent="0.25">
      <c r="A64" s="18" t="s">
        <v>81</v>
      </c>
      <c r="B64" s="2">
        <v>93923226222</v>
      </c>
      <c r="C64" s="2" t="s">
        <v>79</v>
      </c>
      <c r="D64" s="3">
        <v>447.93</v>
      </c>
      <c r="E64" s="1" t="s">
        <v>93</v>
      </c>
    </row>
    <row r="65" spans="1:5" x14ac:dyDescent="0.25">
      <c r="A65" s="10" t="s">
        <v>92</v>
      </c>
      <c r="B65" s="11"/>
      <c r="C65" s="11"/>
      <c r="D65" s="12">
        <f>SUM(D64:D64)</f>
        <v>447.93</v>
      </c>
      <c r="E65" s="10"/>
    </row>
    <row r="66" spans="1:5" x14ac:dyDescent="0.25">
      <c r="A66" s="16" t="s">
        <v>18</v>
      </c>
      <c r="B66" s="16"/>
      <c r="C66" s="16"/>
      <c r="D66" s="17">
        <f>D65+D24+D33+D36+D38+D43+D46+D48+D56+D59+D61+D63+D54+D51+D40</f>
        <v>32466.439999999995</v>
      </c>
      <c r="E66" s="16"/>
    </row>
    <row r="67" spans="1:5" ht="30" x14ac:dyDescent="0.25">
      <c r="A67" s="7" t="s">
        <v>39</v>
      </c>
      <c r="B67" s="8"/>
      <c r="C67" s="8"/>
      <c r="D67" s="9">
        <f>D19+D66</f>
        <v>128399.70999999999</v>
      </c>
      <c r="E67" s="8"/>
    </row>
    <row r="88" spans="8:8" x14ac:dyDescent="0.25">
      <c r="H88" s="6"/>
    </row>
  </sheetData>
  <mergeCells count="9">
    <mergeCell ref="A1:E1"/>
    <mergeCell ref="A9:E9"/>
    <mergeCell ref="A2:E2"/>
    <mergeCell ref="A3:E3"/>
    <mergeCell ref="A4:E4"/>
    <mergeCell ref="A5:E5"/>
    <mergeCell ref="A6:E6"/>
    <mergeCell ref="A8:E8"/>
    <mergeCell ref="A7:E7"/>
  </mergeCells>
  <phoneticPr fontId="8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01-2024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Kristina Štajdohar-Prajdić</cp:lastModifiedBy>
  <dcterms:created xsi:type="dcterms:W3CDTF">2024-02-14T07:12:15Z</dcterms:created>
  <dcterms:modified xsi:type="dcterms:W3CDTF">2024-02-20T07:31:52Z</dcterms:modified>
</cp:coreProperties>
</file>